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15" activeTab="0"/>
  </bookViews>
  <sheets>
    <sheet name="逸仙館經費" sheetId="1" r:id="rId1"/>
  </sheets>
  <definedNames>
    <definedName name="_xlnm.Print_Area" localSheetId="0">'逸仙館經費'!$A$1:$P$25</definedName>
  </definedNames>
  <calcPr fullCalcOnLoad="1"/>
</workbook>
</file>

<file path=xl/sharedStrings.xml><?xml version="1.0" encoding="utf-8"?>
<sst xmlns="http://schemas.openxmlformats.org/spreadsheetml/2006/main" count="42" uniqueCount="33">
  <si>
    <t>平常日售票</t>
  </si>
  <si>
    <t>場地維護費
 (08:00-12:00)</t>
  </si>
  <si>
    <t>場地維護費
 (13:00-17:00)</t>
  </si>
  <si>
    <t>場地維護費
 (18:00-22:00)</t>
  </si>
  <si>
    <t>清潔費
(每時段)</t>
  </si>
  <si>
    <t>空調使用費
(每時段)</t>
  </si>
  <si>
    <t>電費
(每時段)</t>
  </si>
  <si>
    <t>平常日不售票</t>
  </si>
  <si>
    <t>週末例假日售票</t>
  </si>
  <si>
    <t>彩</t>
  </si>
  <si>
    <t>排</t>
  </si>
  <si>
    <t>正</t>
  </si>
  <si>
    <t>式</t>
  </si>
  <si>
    <t>演</t>
  </si>
  <si>
    <t>使用時段</t>
  </si>
  <si>
    <t>週末例假日不售票</t>
  </si>
  <si>
    <t>演</t>
  </si>
  <si>
    <t>出</t>
  </si>
  <si>
    <t>迴廊(每時段)</t>
  </si>
  <si>
    <t>單槍投影機(每時段)</t>
  </si>
  <si>
    <t>平台鋼琴(每日)</t>
  </si>
  <si>
    <t>預</t>
  </si>
  <si>
    <t>費用小計</t>
  </si>
  <si>
    <t>總計</t>
  </si>
  <si>
    <t>校內單位8折費用</t>
  </si>
  <si>
    <t>借用內容</t>
  </si>
  <si>
    <t>週</t>
  </si>
  <si>
    <t>邊</t>
  </si>
  <si>
    <t>借用期間:</t>
  </si>
  <si>
    <t>借用單位:</t>
  </si>
  <si>
    <t>國立中山大學藝文中心逸仙館場地租用費用計算表</t>
  </si>
  <si>
    <t>請在使用各時段鍵入使用時段數字, 即可自動計算費用.</t>
  </si>
  <si>
    <t>105/06 更新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</si>
</sst>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"/>
  </numFmts>
  <fonts count="43">
    <font>
      <sz val="12"/>
      <name val="新細明體"/>
      <family val="1"/>
    </font>
    <font>
      <sz val="14"/>
      <name val="標楷體"/>
      <family val="4"/>
    </font>
    <font>
      <sz val="11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2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7" fontId="2" fillId="0" borderId="36" xfId="0" applyNumberFormat="1" applyFont="1" applyBorder="1" applyAlignment="1">
      <alignment vertical="center"/>
    </xf>
    <xf numFmtId="187" fontId="2" fillId="33" borderId="18" xfId="0" applyNumberFormat="1" applyFont="1" applyFill="1" applyBorder="1" applyAlignment="1">
      <alignment vertical="center"/>
    </xf>
    <xf numFmtId="187" fontId="2" fillId="34" borderId="2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3" fillId="0" borderId="40" xfId="0" applyNumberFormat="1" applyFont="1" applyBorder="1" applyAlignment="1">
      <alignment horizontal="center" vertical="center" wrapText="1"/>
    </xf>
    <xf numFmtId="38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87" fontId="3" fillId="0" borderId="41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horizontal="center" vertical="center" wrapText="1"/>
    </xf>
    <xf numFmtId="38" fontId="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87" fontId="3" fillId="0" borderId="43" xfId="0" applyNumberFormat="1" applyFont="1" applyBorder="1" applyAlignment="1">
      <alignment vertical="center"/>
    </xf>
    <xf numFmtId="38" fontId="3" fillId="0" borderId="44" xfId="0" applyNumberFormat="1" applyFont="1" applyBorder="1" applyAlignment="1">
      <alignment horizontal="center" vertical="center" wrapText="1"/>
    </xf>
    <xf numFmtId="38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87" fontId="3" fillId="0" borderId="45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7" fontId="3" fillId="0" borderId="36" xfId="0" applyNumberFormat="1" applyFont="1" applyBorder="1" applyAlignment="1">
      <alignment vertical="center"/>
    </xf>
    <xf numFmtId="38" fontId="3" fillId="0" borderId="46" xfId="0" applyNumberFormat="1" applyFont="1" applyBorder="1" applyAlignment="1">
      <alignment horizontal="center" vertical="center" wrapText="1"/>
    </xf>
    <xf numFmtId="38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187" fontId="3" fillId="0" borderId="47" xfId="0" applyNumberFormat="1" applyFont="1" applyBorder="1" applyAlignment="1">
      <alignment vertical="center"/>
    </xf>
    <xf numFmtId="38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187" fontId="3" fillId="0" borderId="49" xfId="0" applyNumberFormat="1" applyFont="1" applyBorder="1" applyAlignment="1">
      <alignment vertical="center"/>
    </xf>
    <xf numFmtId="38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187" fontId="3" fillId="0" borderId="5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35" borderId="3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6">
      <selection activeCell="P26" sqref="P26"/>
    </sheetView>
  </sheetViews>
  <sheetFormatPr defaultColWidth="9.00390625" defaultRowHeight="16.5"/>
  <cols>
    <col min="1" max="1" width="3.375" style="2" customWidth="1"/>
    <col min="2" max="2" width="18.625" style="2" customWidth="1"/>
    <col min="3" max="3" width="1.37890625" style="2" customWidth="1"/>
    <col min="4" max="4" width="11.75390625" style="3" customWidth="1"/>
    <col min="5" max="5" width="5.25390625" style="3" customWidth="1"/>
    <col min="6" max="6" width="12.125" style="3" customWidth="1"/>
    <col min="7" max="7" width="5.00390625" style="3" customWidth="1"/>
    <col min="8" max="8" width="11.75390625" style="3" customWidth="1"/>
    <col min="9" max="9" width="5.125" style="3" customWidth="1"/>
    <col min="10" max="10" width="11.25390625" style="3" customWidth="1"/>
    <col min="11" max="11" width="5.625" style="3" customWidth="1"/>
    <col min="12" max="12" width="11.25390625" style="3" customWidth="1"/>
    <col min="13" max="13" width="4.875" style="3" customWidth="1"/>
    <col min="14" max="14" width="11.25390625" style="3" customWidth="1"/>
    <col min="15" max="15" width="5.00390625" style="2" customWidth="1"/>
    <col min="16" max="16" width="10.75390625" style="2" customWidth="1"/>
    <col min="17" max="16384" width="9.00390625" style="2" customWidth="1"/>
  </cols>
  <sheetData>
    <row r="2" spans="1:14" s="68" customFormat="1" ht="19.5">
      <c r="A2" s="67" t="s">
        <v>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ht="15.75">
      <c r="A3" s="38"/>
    </row>
    <row r="4" ht="15.75">
      <c r="A4" s="2" t="s">
        <v>29</v>
      </c>
    </row>
    <row r="5" ht="20.25" customHeight="1">
      <c r="A5" s="2" t="s">
        <v>28</v>
      </c>
    </row>
    <row r="7" ht="20.25" customHeight="1" thickBot="1">
      <c r="A7" s="70" t="s">
        <v>31</v>
      </c>
    </row>
    <row r="8" spans="1:16" ht="32.25" thickBot="1">
      <c r="A8" s="5"/>
      <c r="B8" s="12" t="s">
        <v>25</v>
      </c>
      <c r="C8" s="28"/>
      <c r="D8" s="29" t="s">
        <v>1</v>
      </c>
      <c r="E8" s="71" t="s">
        <v>14</v>
      </c>
      <c r="F8" s="29" t="s">
        <v>2</v>
      </c>
      <c r="G8" s="71" t="s">
        <v>14</v>
      </c>
      <c r="H8" s="29" t="s">
        <v>3</v>
      </c>
      <c r="I8" s="71" t="s">
        <v>14</v>
      </c>
      <c r="J8" s="29" t="s">
        <v>4</v>
      </c>
      <c r="K8" s="71" t="s">
        <v>14</v>
      </c>
      <c r="L8" s="29" t="s">
        <v>5</v>
      </c>
      <c r="M8" s="71" t="s">
        <v>14</v>
      </c>
      <c r="N8" s="29" t="s">
        <v>6</v>
      </c>
      <c r="O8" s="71" t="s">
        <v>14</v>
      </c>
      <c r="P8" s="30" t="s">
        <v>22</v>
      </c>
    </row>
    <row r="9" spans="1:16" ht="21.75" customHeight="1">
      <c r="A9" s="6" t="s">
        <v>9</v>
      </c>
      <c r="B9" s="21" t="s">
        <v>0</v>
      </c>
      <c r="C9" s="27"/>
      <c r="D9" s="42">
        <v>0</v>
      </c>
      <c r="E9" s="42"/>
      <c r="F9" s="42">
        <v>0</v>
      </c>
      <c r="G9" s="42"/>
      <c r="H9" s="42">
        <v>0</v>
      </c>
      <c r="I9" s="42"/>
      <c r="J9" s="43">
        <v>5000</v>
      </c>
      <c r="K9" s="43"/>
      <c r="L9" s="43">
        <v>12000</v>
      </c>
      <c r="M9" s="43"/>
      <c r="N9" s="43">
        <v>2000</v>
      </c>
      <c r="O9" s="44"/>
      <c r="P9" s="45">
        <f>((J9*K9)+(N9*O9))/2+(L9*M9)</f>
        <v>0</v>
      </c>
    </row>
    <row r="10" spans="1:16" ht="21.75" customHeight="1">
      <c r="A10" s="7" t="s">
        <v>10</v>
      </c>
      <c r="B10" s="22" t="s">
        <v>7</v>
      </c>
      <c r="C10" s="25"/>
      <c r="D10" s="46">
        <v>0</v>
      </c>
      <c r="E10" s="46"/>
      <c r="F10" s="46">
        <v>0</v>
      </c>
      <c r="G10" s="46"/>
      <c r="H10" s="46">
        <v>0</v>
      </c>
      <c r="I10" s="46"/>
      <c r="J10" s="47">
        <v>5000</v>
      </c>
      <c r="K10" s="47"/>
      <c r="L10" s="47">
        <v>12000</v>
      </c>
      <c r="M10" s="47"/>
      <c r="N10" s="47">
        <v>2000</v>
      </c>
      <c r="O10" s="48"/>
      <c r="P10" s="49">
        <f>((J10*K10)+(N10*O10))/2+(L10*M10)</f>
        <v>0</v>
      </c>
    </row>
    <row r="11" spans="1:16" ht="21.75" customHeight="1">
      <c r="A11" s="7" t="s">
        <v>21</v>
      </c>
      <c r="B11" s="22" t="s">
        <v>8</v>
      </c>
      <c r="C11" s="25"/>
      <c r="D11" s="46">
        <v>0</v>
      </c>
      <c r="E11" s="47"/>
      <c r="F11" s="46">
        <v>0</v>
      </c>
      <c r="G11" s="47"/>
      <c r="H11" s="46">
        <v>0</v>
      </c>
      <c r="I11" s="47"/>
      <c r="J11" s="47">
        <v>5000</v>
      </c>
      <c r="K11" s="47"/>
      <c r="L11" s="47">
        <v>12000</v>
      </c>
      <c r="M11" s="47"/>
      <c r="N11" s="47">
        <v>2000</v>
      </c>
      <c r="O11" s="48"/>
      <c r="P11" s="49">
        <f>((J11*K11)+(N11*O11))/2+(L11*M11)</f>
        <v>0</v>
      </c>
    </row>
    <row r="12" spans="1:16" ht="21.75" customHeight="1" thickBot="1">
      <c r="A12" s="8" t="s">
        <v>13</v>
      </c>
      <c r="B12" s="23" t="s">
        <v>15</v>
      </c>
      <c r="C12" s="26"/>
      <c r="D12" s="50">
        <v>0</v>
      </c>
      <c r="E12" s="51"/>
      <c r="F12" s="50">
        <v>0</v>
      </c>
      <c r="G12" s="51"/>
      <c r="H12" s="50">
        <v>0</v>
      </c>
      <c r="I12" s="51"/>
      <c r="J12" s="51">
        <v>5000</v>
      </c>
      <c r="K12" s="51"/>
      <c r="L12" s="51">
        <v>12000</v>
      </c>
      <c r="M12" s="51"/>
      <c r="N12" s="51">
        <v>2000</v>
      </c>
      <c r="O12" s="52"/>
      <c r="P12" s="53">
        <f>((J12*K12)+(N12*O12))/2+(L12*M12)</f>
        <v>0</v>
      </c>
    </row>
    <row r="13" spans="1:16" ht="6" customHeight="1" thickBot="1">
      <c r="A13" s="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6"/>
    </row>
    <row r="14" spans="1:16" ht="18" customHeight="1">
      <c r="A14" s="6" t="s">
        <v>11</v>
      </c>
      <c r="B14" s="21" t="s">
        <v>0</v>
      </c>
      <c r="C14" s="24"/>
      <c r="D14" s="57">
        <v>12000</v>
      </c>
      <c r="E14" s="57"/>
      <c r="F14" s="57">
        <v>12000</v>
      </c>
      <c r="G14" s="57"/>
      <c r="H14" s="57">
        <v>18000</v>
      </c>
      <c r="I14" s="57"/>
      <c r="J14" s="58">
        <v>5000</v>
      </c>
      <c r="K14" s="58"/>
      <c r="L14" s="58">
        <v>12000</v>
      </c>
      <c r="M14" s="58"/>
      <c r="N14" s="58">
        <v>2000</v>
      </c>
      <c r="O14" s="59"/>
      <c r="P14" s="60">
        <f>(D14*E14)+(F14*G14)+(H14*I14)+(J14*K14)+(N14*O14)+(L14*M14)</f>
        <v>0</v>
      </c>
    </row>
    <row r="15" spans="1:16" ht="18" customHeight="1">
      <c r="A15" s="7" t="s">
        <v>12</v>
      </c>
      <c r="B15" s="22" t="s">
        <v>7</v>
      </c>
      <c r="C15" s="25"/>
      <c r="D15" s="46">
        <v>4000</v>
      </c>
      <c r="E15" s="46"/>
      <c r="F15" s="46">
        <v>4000</v>
      </c>
      <c r="G15" s="46"/>
      <c r="H15" s="46">
        <v>6000</v>
      </c>
      <c r="I15" s="46"/>
      <c r="J15" s="47">
        <v>5000</v>
      </c>
      <c r="K15" s="47"/>
      <c r="L15" s="47">
        <v>12000</v>
      </c>
      <c r="M15" s="47"/>
      <c r="N15" s="47">
        <v>2000</v>
      </c>
      <c r="O15" s="48"/>
      <c r="P15" s="49">
        <f>(D15*E15)+(F15*G15)+(H15*I15)+(J15*K15)+(N15*O15)+(L15*M15)</f>
        <v>0</v>
      </c>
    </row>
    <row r="16" spans="1:16" ht="18" customHeight="1">
      <c r="A16" s="7" t="s">
        <v>16</v>
      </c>
      <c r="B16" s="22" t="s">
        <v>8</v>
      </c>
      <c r="C16" s="25"/>
      <c r="D16" s="47">
        <v>14400</v>
      </c>
      <c r="E16" s="47"/>
      <c r="F16" s="47">
        <v>14400</v>
      </c>
      <c r="G16" s="47"/>
      <c r="H16" s="47">
        <v>21600</v>
      </c>
      <c r="I16" s="47"/>
      <c r="J16" s="47">
        <v>5000</v>
      </c>
      <c r="K16" s="47"/>
      <c r="L16" s="47">
        <v>12000</v>
      </c>
      <c r="M16" s="47"/>
      <c r="N16" s="47">
        <v>2000</v>
      </c>
      <c r="O16" s="48"/>
      <c r="P16" s="49">
        <f>(D16*E16)+(F16*G16)+(H16*I16)+(J16*K16)+(N16*O16)+(L16*M16)</f>
        <v>0</v>
      </c>
    </row>
    <row r="17" spans="1:16" ht="18" customHeight="1" thickBot="1">
      <c r="A17" s="7" t="s">
        <v>17</v>
      </c>
      <c r="B17" s="31" t="s">
        <v>15</v>
      </c>
      <c r="C17" s="32"/>
      <c r="D17" s="61">
        <v>4800</v>
      </c>
      <c r="E17" s="61"/>
      <c r="F17" s="61">
        <v>4800</v>
      </c>
      <c r="G17" s="61"/>
      <c r="H17" s="61">
        <v>7200</v>
      </c>
      <c r="I17" s="61"/>
      <c r="J17" s="61">
        <v>5000</v>
      </c>
      <c r="K17" s="61"/>
      <c r="L17" s="61">
        <v>12000</v>
      </c>
      <c r="M17" s="61"/>
      <c r="N17" s="61">
        <v>2000</v>
      </c>
      <c r="O17" s="62"/>
      <c r="P17" s="63">
        <f>(D17*E17)+(F17*G17)+(H17*I17)+(J17*K17)+(N17*O17)+(L17*M17)</f>
        <v>0</v>
      </c>
    </row>
    <row r="18" spans="1:16" ht="7.5" customHeight="1" thickBot="1">
      <c r="A18" s="33"/>
      <c r="B18" s="34"/>
      <c r="C18" s="3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6"/>
    </row>
    <row r="19" spans="1:16" ht="18" customHeight="1">
      <c r="A19" s="21" t="s">
        <v>26</v>
      </c>
      <c r="B19" s="10" t="s">
        <v>18</v>
      </c>
      <c r="C19" s="39"/>
      <c r="D19" s="58">
        <v>3500</v>
      </c>
      <c r="E19" s="58"/>
      <c r="F19" s="58">
        <v>3500</v>
      </c>
      <c r="G19" s="58"/>
      <c r="H19" s="58">
        <v>3500</v>
      </c>
      <c r="I19" s="58"/>
      <c r="J19" s="58"/>
      <c r="K19" s="58"/>
      <c r="L19" s="58"/>
      <c r="M19" s="58"/>
      <c r="N19" s="58"/>
      <c r="O19" s="59"/>
      <c r="P19" s="60">
        <f>(D19*E19)+(F19*G19)+(H19*I19)</f>
        <v>0</v>
      </c>
    </row>
    <row r="20" spans="1:16" ht="18" customHeight="1">
      <c r="A20" s="22"/>
      <c r="B20" s="9" t="s">
        <v>19</v>
      </c>
      <c r="C20" s="40"/>
      <c r="D20" s="47">
        <v>3000</v>
      </c>
      <c r="E20" s="47"/>
      <c r="F20" s="47">
        <v>3000</v>
      </c>
      <c r="G20" s="47"/>
      <c r="H20" s="47">
        <v>3000</v>
      </c>
      <c r="I20" s="47"/>
      <c r="J20" s="47"/>
      <c r="K20" s="47"/>
      <c r="L20" s="47"/>
      <c r="M20" s="47"/>
      <c r="N20" s="47"/>
      <c r="O20" s="48"/>
      <c r="P20" s="49">
        <f>(D20*E20)+(F20*G20)+(H20*I20)</f>
        <v>0</v>
      </c>
    </row>
    <row r="21" spans="1:16" ht="18" customHeight="1" thickBot="1">
      <c r="A21" s="23" t="s">
        <v>27</v>
      </c>
      <c r="B21" s="11" t="s">
        <v>20</v>
      </c>
      <c r="C21" s="41"/>
      <c r="D21" s="51">
        <v>3000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3">
        <f>D21*E21</f>
        <v>0</v>
      </c>
    </row>
    <row r="22" spans="1:16" ht="5.25" customHeight="1" thickBot="1">
      <c r="A22" s="7"/>
      <c r="P22" s="35"/>
    </row>
    <row r="23" spans="1:16" ht="22.5" customHeight="1" thickBot="1">
      <c r="A23" s="13"/>
      <c r="B23" s="14" t="s">
        <v>23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36">
        <f>SUM(P9:P21)</f>
        <v>0</v>
      </c>
    </row>
    <row r="24" spans="1:16" ht="22.5" customHeight="1" thickBot="1">
      <c r="A24" s="17"/>
      <c r="B24" s="18" t="s">
        <v>24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/>
      <c r="P24" s="37">
        <f>P23*0.8</f>
        <v>0</v>
      </c>
    </row>
    <row r="26" ht="15.75">
      <c r="P26" s="2" t="s">
        <v>32</v>
      </c>
    </row>
    <row r="29" ht="15.75" customHeight="1">
      <c r="B29" s="4"/>
    </row>
    <row r="30" ht="19.5">
      <c r="B30" s="4"/>
    </row>
    <row r="31" ht="19.5">
      <c r="B31" s="4"/>
    </row>
    <row r="32" ht="19.5">
      <c r="B32" s="1"/>
    </row>
  </sheetData>
  <sheetProtection/>
  <printOptions/>
  <pageMargins left="0.4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2007-08-24T01:15:04Z</cp:lastPrinted>
  <dcterms:created xsi:type="dcterms:W3CDTF">2007-08-22T15:10:17Z</dcterms:created>
  <dcterms:modified xsi:type="dcterms:W3CDTF">2016-06-22T02:21:49Z</dcterms:modified>
  <cp:category/>
  <cp:version/>
  <cp:contentType/>
  <cp:contentStatus/>
</cp:coreProperties>
</file>